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.sharepoint.com/sites/Looduskaitseosakond/Projektid/CLEANEST/1_RAHASTUSDOKUMENDID/1_EELARVE/"/>
    </mc:Choice>
  </mc:AlternateContent>
  <xr:revisionPtr revIDLastSave="32" documentId="13_ncr:1_{91EFE94B-7DEB-4EE9-9548-79A9E81234D0}" xr6:coauthVersionLast="47" xr6:coauthVersionMax="47" xr10:uidLastSave="{A033446B-A0DA-4411-8020-94BB74C0501E}"/>
  <bookViews>
    <workbookView xWindow="30612" yWindow="-108" windowWidth="30936" windowHeight="16896" activeTab="1" xr2:uid="{E688D1CC-544A-43BD-8B5D-6D47B62BCA85}"/>
  </bookViews>
  <sheets>
    <sheet name="RMK koond" sheetId="2" r:id="rId1"/>
    <sheet name="Ühendatud eelarve al 01.01.2024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F19" i="1"/>
  <c r="D31" i="1" l="1"/>
  <c r="C11" i="2" s="1"/>
  <c r="F18" i="1" l="1"/>
  <c r="E9" i="1"/>
  <c r="E8" i="1"/>
  <c r="E7" i="1"/>
  <c r="D41" i="1" l="1"/>
  <c r="C12" i="2" s="1"/>
  <c r="F20" i="1"/>
  <c r="C1" i="1"/>
  <c r="C4" i="2" l="1"/>
  <c r="F10" i="1"/>
  <c r="C3" i="2" s="1"/>
  <c r="D43" i="1" l="1"/>
  <c r="D44" i="1" s="1"/>
  <c r="B14" i="2"/>
  <c r="C14" i="2" l="1"/>
  <c r="B13" i="2"/>
  <c r="D12" i="2" l="1"/>
  <c r="D11" i="2"/>
  <c r="D13" i="2"/>
  <c r="D3" i="2"/>
  <c r="D4" i="2"/>
  <c r="D14" i="2" l="1"/>
</calcChain>
</file>

<file path=xl/sharedStrings.xml><?xml version="1.0" encoding="utf-8"?>
<sst xmlns="http://schemas.openxmlformats.org/spreadsheetml/2006/main" count="116" uniqueCount="83">
  <si>
    <t>FORM F1</t>
  </si>
  <si>
    <t>Direct Personnel costs</t>
  </si>
  <si>
    <t>•Personnel: per beneficiary,</t>
  </si>
  <si>
    <t>•one line per set of actions per category / role of staff (or two lines in case of permanent and additional staff)</t>
  </si>
  <si>
    <t>Calculation =&gt;</t>
  </si>
  <si>
    <t>A</t>
  </si>
  <si>
    <t>B</t>
  </si>
  <si>
    <t>A X B</t>
  </si>
  <si>
    <t>Beneficiary short name</t>
  </si>
  <si>
    <t>Type of staff</t>
  </si>
  <si>
    <t>Category/Role in the project</t>
  </si>
  <si>
    <t xml:space="preserve">Daily rate   </t>
  </si>
  <si>
    <t>Number of
person-days</t>
  </si>
  <si>
    <t>Direct personnel costs</t>
  </si>
  <si>
    <t xml:space="preserve">Nt- senior experts (2); junior experts (3) </t>
  </si>
  <si>
    <t>RMK</t>
  </si>
  <si>
    <t>F</t>
  </si>
  <si>
    <t>Permanent</t>
  </si>
  <si>
    <t>C</t>
  </si>
  <si>
    <t>D</t>
  </si>
  <si>
    <t>FORM F2</t>
  </si>
  <si>
    <t>Proposal acronym: LIFE IP CleanEST</t>
  </si>
  <si>
    <t>Travel and subsistence costs</t>
  </si>
  <si>
    <t xml:space="preserve">Travel: per beneficiary,
group travel within country, within Europe, outside Europe; 
group further into purpose of travel e.g. “field trips and working meetings”, “participation in workshops, conferences, events”
</t>
  </si>
  <si>
    <t>=</t>
  </si>
  <si>
    <t>A + B</t>
  </si>
  <si>
    <t>Destination       (From / To)</t>
  </si>
  <si>
    <t>Purpose of travel/number of trips and persons travelling, duration of trip (in days)</t>
  </si>
  <si>
    <t>Travel costs</t>
  </si>
  <si>
    <t>Subsistence costs</t>
  </si>
  <si>
    <t>Total travel and subsistence costs</t>
  </si>
  <si>
    <t>Within country (100)</t>
  </si>
  <si>
    <t>Transportation of juvenile fish spieces to River Purtse 9 times/ 1 day/ 2 persons/ 100 km
Travel to meetings and project area  1 trips month /1 day/ 1 person/276 km</t>
  </si>
  <si>
    <t>Procedure</t>
  </si>
  <si>
    <t>Description</t>
  </si>
  <si>
    <t>FORM F6</t>
  </si>
  <si>
    <t>Consumables</t>
  </si>
  <si>
    <t>Costs</t>
  </si>
  <si>
    <t>Public tender</t>
  </si>
  <si>
    <t>Direct award</t>
  </si>
  <si>
    <t xml:space="preserve">Lures for fisherman - aged fish recapture </t>
  </si>
  <si>
    <t>FORM F7</t>
  </si>
  <si>
    <t>Other costs</t>
  </si>
  <si>
    <t>.</t>
  </si>
  <si>
    <t>Spear parts for water quality sampling apparatus</t>
  </si>
  <si>
    <t>Reward of fish recapture data</t>
  </si>
  <si>
    <t>TOTAL Direct costs</t>
  </si>
  <si>
    <t>OVERHEADS</t>
  </si>
  <si>
    <t>TOTAL</t>
  </si>
  <si>
    <t>Breakdown of costs for Sets of Actions in Euro (excluding overhead costs)</t>
  </si>
  <si>
    <t>Set of Actions</t>
  </si>
  <si>
    <t>1. Personnel</t>
  </si>
  <si>
    <t xml:space="preserve">Preparatory actions, elaboration of management plans and/or action plans </t>
  </si>
  <si>
    <t>Concrete (conservation / implementation) actions</t>
  </si>
  <si>
    <t>Monitoring of the impact of the project actions</t>
  </si>
  <si>
    <t>E</t>
  </si>
  <si>
    <t>Public awareness and dissemination of results</t>
  </si>
  <si>
    <t>Project management and monitoring of project progress</t>
  </si>
  <si>
    <t>Overheads</t>
  </si>
  <si>
    <t>Project manager (1) (F)</t>
  </si>
  <si>
    <t xml:space="preserve">Plannings experts, fish expert/ fish breeding (5) (C) </t>
  </si>
  <si>
    <t xml:space="preserve">Fish expert/ fish breeding (1) (D) </t>
  </si>
  <si>
    <t>Within Europe</t>
  </si>
  <si>
    <t>Stainless tanks, oxygen equipment, fish food for approximately 100000 specimen, other equipment.</t>
  </si>
  <si>
    <t>Direct award, multible bids</t>
  </si>
  <si>
    <t>Stainless tanks, oxygen equipment, other equipment</t>
  </si>
  <si>
    <t>FORM FA RMK</t>
  </si>
  <si>
    <t>Budget breakdown categories</t>
  </si>
  <si>
    <t>Total cost in euro</t>
  </si>
  <si>
    <t>Eligible Cost in euro</t>
  </si>
  <si>
    <t>% of total eligible costs</t>
  </si>
  <si>
    <t>2. Travel and subsistence</t>
  </si>
  <si>
    <t>3. External assistance</t>
  </si>
  <si>
    <t>4. Durable goods</t>
  </si>
  <si>
    <t>Infrastructure</t>
  </si>
  <si>
    <t>Equipment</t>
  </si>
  <si>
    <t>Prototype</t>
  </si>
  <si>
    <t>5. Land purchase / long-term lease</t>
  </si>
  <si>
    <t>6. Consumables</t>
  </si>
  <si>
    <t xml:space="preserve">8. Other Costs </t>
  </si>
  <si>
    <t xml:space="preserve">9. Overheads </t>
  </si>
  <si>
    <t>Travel cost of RMK Aquatic Biology Specialists not in project personnel for study trip within Europe. 3 person / 1 trip / 1300 eur per person</t>
  </si>
  <si>
    <t>Participating in river restoration and dam removal conferences / study trip. 1 person / 3 trips / 1300 eur per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</si>
</sst>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9C6500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  <charset val="186"/>
    </font>
    <font>
      <sz val="11"/>
      <color indexed="8"/>
      <name val="Arial"/>
      <family val="2"/>
    </font>
    <font>
      <b/>
      <sz val="11"/>
      <color rgb="FFFF0000"/>
      <name val="Calibri"/>
      <family val="2"/>
      <charset val="186"/>
      <scheme val="minor"/>
    </font>
    <font>
      <b/>
      <sz val="12"/>
      <color indexed="8"/>
      <name val="Arial"/>
      <family val="2"/>
    </font>
    <font>
      <b/>
      <sz val="11"/>
      <color rgb="FFFF00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/>
    <xf numFmtId="0" fontId="13" fillId="3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3" fontId="2" fillId="2" borderId="0" xfId="2" applyNumberFormat="1" applyAlignment="1">
      <alignment vertical="top"/>
    </xf>
    <xf numFmtId="0" fontId="2" fillId="2" borderId="0" xfId="2"/>
    <xf numFmtId="3" fontId="2" fillId="2" borderId="0" xfId="2" applyNumberFormat="1"/>
    <xf numFmtId="0" fontId="0" fillId="5" borderId="0" xfId="0" applyFill="1"/>
    <xf numFmtId="0" fontId="6" fillId="6" borderId="2" xfId="0" applyFont="1" applyFill="1" applyBorder="1" applyAlignment="1">
      <alignment horizontal="justify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wrapText="1"/>
    </xf>
    <xf numFmtId="0" fontId="9" fillId="9" borderId="2" xfId="0" applyFont="1" applyFill="1" applyBorder="1" applyAlignment="1" applyProtection="1">
      <alignment vertical="top" wrapText="1"/>
      <protection locked="0"/>
    </xf>
    <xf numFmtId="0" fontId="10" fillId="9" borderId="2" xfId="0" applyFont="1" applyFill="1" applyBorder="1" applyAlignment="1" applyProtection="1">
      <alignment vertical="top" wrapText="1"/>
      <protection locked="0"/>
    </xf>
    <xf numFmtId="1" fontId="10" fillId="9" borderId="2" xfId="0" applyNumberFormat="1" applyFont="1" applyFill="1" applyBorder="1" applyAlignment="1" applyProtection="1">
      <alignment vertical="top" wrapText="1"/>
      <protection locked="0"/>
    </xf>
    <xf numFmtId="1" fontId="9" fillId="9" borderId="3" xfId="0" applyNumberFormat="1" applyFont="1" applyFill="1" applyBorder="1" applyAlignment="1" applyProtection="1">
      <alignment horizontal="right" vertical="top" wrapText="1"/>
      <protection locked="0"/>
    </xf>
    <xf numFmtId="0" fontId="9" fillId="10" borderId="0" xfId="0" applyFont="1" applyFill="1" applyAlignment="1" applyProtection="1">
      <alignment vertical="top" wrapText="1"/>
      <protection locked="0"/>
    </xf>
    <xf numFmtId="0" fontId="10" fillId="10" borderId="0" xfId="0" applyFont="1" applyFill="1" applyAlignment="1" applyProtection="1">
      <alignment vertical="top" wrapText="1"/>
      <protection locked="0"/>
    </xf>
    <xf numFmtId="0" fontId="10" fillId="5" borderId="0" xfId="0" applyFont="1" applyFill="1" applyAlignment="1" applyProtection="1">
      <alignment vertical="top" wrapText="1"/>
      <protection locked="0"/>
    </xf>
    <xf numFmtId="1" fontId="9" fillId="11" borderId="2" xfId="0" applyNumberFormat="1" applyFont="1" applyFill="1" applyBorder="1" applyAlignment="1" applyProtection="1">
      <alignment horizontal="right" vertical="top" wrapText="1"/>
      <protection locked="0"/>
    </xf>
    <xf numFmtId="0" fontId="9" fillId="5" borderId="0" xfId="0" applyFont="1" applyFill="1" applyAlignment="1" applyProtection="1">
      <alignment vertical="top" wrapText="1"/>
      <protection locked="0"/>
    </xf>
    <xf numFmtId="3" fontId="10" fillId="5" borderId="0" xfId="0" applyNumberFormat="1" applyFont="1" applyFill="1" applyAlignment="1" applyProtection="1">
      <alignment horizontal="right" vertical="top" wrapText="1"/>
      <protection locked="0"/>
    </xf>
    <xf numFmtId="1" fontId="9" fillId="5" borderId="0" xfId="0" applyNumberFormat="1" applyFont="1" applyFill="1" applyAlignment="1" applyProtection="1">
      <alignment horizontal="right" vertical="top" wrapText="1"/>
      <protection locked="0"/>
    </xf>
    <xf numFmtId="3" fontId="10" fillId="9" borderId="2" xfId="0" applyNumberFormat="1" applyFont="1" applyFill="1" applyBorder="1" applyAlignment="1" applyProtection="1">
      <alignment vertical="top" wrapText="1"/>
      <protection locked="0"/>
    </xf>
    <xf numFmtId="3" fontId="9" fillId="9" borderId="2" xfId="0" applyNumberFormat="1" applyFont="1" applyFill="1" applyBorder="1" applyAlignment="1" applyProtection="1">
      <alignment horizontal="right" vertical="top" wrapText="1"/>
      <protection locked="0"/>
    </xf>
    <xf numFmtId="3" fontId="9" fillId="9" borderId="3" xfId="0" applyNumberFormat="1" applyFont="1" applyFill="1" applyBorder="1" applyAlignment="1" applyProtection="1">
      <alignment horizontal="right" vertical="top" wrapText="1"/>
      <protection locked="0"/>
    </xf>
    <xf numFmtId="3" fontId="10" fillId="10" borderId="0" xfId="0" applyNumberFormat="1" applyFont="1" applyFill="1" applyAlignment="1" applyProtection="1">
      <alignment vertical="top" wrapText="1"/>
      <protection locked="0"/>
    </xf>
    <xf numFmtId="3" fontId="9" fillId="11" borderId="2" xfId="0" applyNumberFormat="1" applyFont="1" applyFill="1" applyBorder="1" applyAlignment="1" applyProtection="1">
      <alignment horizontal="right" vertical="top" wrapText="1"/>
      <protection locked="0"/>
    </xf>
    <xf numFmtId="3" fontId="10" fillId="5" borderId="0" xfId="0" applyNumberFormat="1" applyFont="1" applyFill="1" applyAlignment="1" applyProtection="1">
      <alignment vertical="top" wrapText="1"/>
      <protection locked="0"/>
    </xf>
    <xf numFmtId="0" fontId="7" fillId="5" borderId="0" xfId="3" applyFont="1" applyFill="1" applyAlignment="1">
      <alignment horizontal="left" wrapText="1"/>
    </xf>
    <xf numFmtId="3" fontId="9" fillId="5" borderId="0" xfId="0" applyNumberFormat="1" applyFont="1" applyFill="1" applyAlignment="1" applyProtection="1">
      <alignment horizontal="right" vertical="top" wrapText="1"/>
      <protection locked="0"/>
    </xf>
    <xf numFmtId="0" fontId="3" fillId="0" borderId="0" xfId="3" applyFont="1" applyAlignment="1">
      <alignment horizontal="left"/>
    </xf>
    <xf numFmtId="0" fontId="4" fillId="0" borderId="0" xfId="3" applyFont="1"/>
    <xf numFmtId="0" fontId="0" fillId="0" borderId="0" xfId="0" applyAlignment="1">
      <alignment horizontal="right"/>
    </xf>
    <xf numFmtId="3" fontId="10" fillId="9" borderId="4" xfId="0" applyNumberFormat="1" applyFont="1" applyFill="1" applyBorder="1" applyAlignment="1" applyProtection="1">
      <alignment vertical="top" wrapText="1"/>
      <protection locked="0"/>
    </xf>
    <xf numFmtId="3" fontId="10" fillId="9" borderId="2" xfId="0" applyNumberFormat="1" applyFont="1" applyFill="1" applyBorder="1" applyAlignment="1" applyProtection="1">
      <alignment horizontal="right" vertical="top" wrapText="1"/>
      <protection locked="0"/>
    </xf>
    <xf numFmtId="0" fontId="14" fillId="3" borderId="0" xfId="4" applyFont="1"/>
    <xf numFmtId="1" fontId="10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1" fontId="15" fillId="9" borderId="2" xfId="0" applyNumberFormat="1" applyFont="1" applyFill="1" applyBorder="1" applyAlignment="1" applyProtection="1">
      <alignment vertical="top" wrapText="1"/>
      <protection locked="0"/>
    </xf>
    <xf numFmtId="0" fontId="9" fillId="9" borderId="6" xfId="0" applyFont="1" applyFill="1" applyBorder="1" applyAlignment="1" applyProtection="1">
      <alignment vertical="top" wrapText="1"/>
      <protection locked="0"/>
    </xf>
    <xf numFmtId="3" fontId="9" fillId="11" borderId="7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10" fontId="0" fillId="0" borderId="0" xfId="1" applyNumberFormat="1" applyFont="1"/>
    <xf numFmtId="0" fontId="17" fillId="4" borderId="9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 vertical="top" wrapText="1"/>
    </xf>
    <xf numFmtId="0" fontId="18" fillId="4" borderId="1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justify" vertical="top" wrapText="1"/>
    </xf>
    <xf numFmtId="0" fontId="0" fillId="0" borderId="2" xfId="0" applyBorder="1"/>
    <xf numFmtId="3" fontId="20" fillId="0" borderId="3" xfId="0" applyNumberFormat="1" applyFont="1" applyBorder="1" applyAlignment="1">
      <alignment vertical="top" wrapText="1"/>
    </xf>
    <xf numFmtId="10" fontId="20" fillId="0" borderId="2" xfId="1" applyNumberFormat="1" applyFont="1" applyBorder="1" applyAlignment="1" applyProtection="1">
      <alignment horizontal="right" vertical="top" wrapText="1"/>
      <protection hidden="1"/>
    </xf>
    <xf numFmtId="4" fontId="9" fillId="6" borderId="2" xfId="0" applyNumberFormat="1" applyFont="1" applyFill="1" applyBorder="1" applyAlignment="1">
      <alignment horizontal="justify" vertical="top" wrapText="1"/>
    </xf>
    <xf numFmtId="4" fontId="9" fillId="6" borderId="2" xfId="0" applyNumberFormat="1" applyFont="1" applyFill="1" applyBorder="1" applyAlignment="1">
      <alignment horizontal="right" vertical="top" wrapText="1"/>
    </xf>
    <xf numFmtId="4" fontId="20" fillId="0" borderId="2" xfId="0" applyNumberFormat="1" applyFont="1" applyBorder="1" applyAlignment="1">
      <alignment horizontal="right" vertical="top" wrapText="1"/>
    </xf>
    <xf numFmtId="3" fontId="20" fillId="0" borderId="2" xfId="0" applyNumberFormat="1" applyFont="1" applyBorder="1" applyAlignment="1">
      <alignment horizontal="right" vertical="top" wrapText="1"/>
    </xf>
    <xf numFmtId="3" fontId="20" fillId="0" borderId="2" xfId="0" applyNumberFormat="1" applyFont="1" applyBorder="1" applyAlignment="1">
      <alignment vertical="top" wrapText="1"/>
    </xf>
    <xf numFmtId="4" fontId="9" fillId="6" borderId="2" xfId="0" applyNumberFormat="1" applyFont="1" applyFill="1" applyBorder="1" applyAlignment="1">
      <alignment wrapText="1"/>
    </xf>
    <xf numFmtId="4" fontId="9" fillId="6" borderId="2" xfId="0" applyNumberFormat="1" applyFont="1" applyFill="1" applyBorder="1" applyAlignment="1">
      <alignment vertical="top" wrapText="1"/>
    </xf>
    <xf numFmtId="3" fontId="10" fillId="12" borderId="2" xfId="0" applyNumberFormat="1" applyFont="1" applyFill="1" applyBorder="1" applyAlignment="1">
      <alignment vertical="top" wrapText="1"/>
    </xf>
    <xf numFmtId="0" fontId="22" fillId="6" borderId="2" xfId="0" applyFont="1" applyFill="1" applyBorder="1" applyAlignment="1">
      <alignment horizontal="justify" vertical="top" wrapText="1"/>
    </xf>
    <xf numFmtId="3" fontId="23" fillId="9" borderId="2" xfId="0" applyNumberFormat="1" applyFont="1" applyFill="1" applyBorder="1" applyAlignment="1" applyProtection="1">
      <alignment horizontal="right" vertical="top" wrapText="1"/>
      <protection locked="0"/>
    </xf>
    <xf numFmtId="9" fontId="19" fillId="6" borderId="2" xfId="0" applyNumberFormat="1" applyFont="1" applyFill="1" applyBorder="1" applyAlignment="1">
      <alignment horizontal="center" vertical="top" wrapText="1"/>
    </xf>
    <xf numFmtId="0" fontId="16" fillId="0" borderId="0" xfId="0" applyFont="1"/>
    <xf numFmtId="3" fontId="0" fillId="0" borderId="0" xfId="0" applyNumberFormat="1"/>
    <xf numFmtId="3" fontId="16" fillId="0" borderId="2" xfId="0" applyNumberFormat="1" applyFont="1" applyBorder="1"/>
    <xf numFmtId="9" fontId="21" fillId="0" borderId="0" xfId="1" applyFont="1"/>
    <xf numFmtId="164" fontId="0" fillId="0" borderId="0" xfId="1" applyNumberFormat="1" applyFont="1"/>
    <xf numFmtId="0" fontId="4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4" fontId="9" fillId="6" borderId="2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top" wrapText="1"/>
    </xf>
    <xf numFmtId="0" fontId="7" fillId="8" borderId="3" xfId="0" applyFont="1" applyFill="1" applyBorder="1" applyAlignment="1">
      <alignment horizontal="left" wrapText="1"/>
    </xf>
    <xf numFmtId="0" fontId="7" fillId="8" borderId="4" xfId="0" applyFont="1" applyFill="1" applyBorder="1" applyAlignment="1">
      <alignment horizontal="left" wrapText="1"/>
    </xf>
    <xf numFmtId="0" fontId="7" fillId="8" borderId="5" xfId="0" applyFont="1" applyFill="1" applyBorder="1" applyAlignment="1">
      <alignment horizontal="left" wrapText="1"/>
    </xf>
    <xf numFmtId="0" fontId="11" fillId="0" borderId="0" xfId="0" applyFont="1" applyAlignment="1">
      <alignment horizontal="right"/>
    </xf>
    <xf numFmtId="0" fontId="7" fillId="8" borderId="3" xfId="0" applyFont="1" applyFill="1" applyBorder="1" applyAlignment="1" applyProtection="1">
      <alignment horizontal="left" vertical="top" wrapText="1"/>
      <protection locked="0"/>
    </xf>
    <xf numFmtId="0" fontId="7" fillId="8" borderId="4" xfId="0" applyFont="1" applyFill="1" applyBorder="1" applyAlignment="1" applyProtection="1">
      <alignment horizontal="left" vertical="top" wrapText="1"/>
      <protection locked="0"/>
    </xf>
    <xf numFmtId="0" fontId="2" fillId="2" borderId="0" xfId="2" applyAlignment="1">
      <alignment horizontal="center" vertical="top" wrapText="1"/>
    </xf>
    <xf numFmtId="0" fontId="4" fillId="0" borderId="0" xfId="3" applyFont="1" applyAlignment="1">
      <alignment horizontal="right"/>
    </xf>
    <xf numFmtId="0" fontId="12" fillId="0" borderId="0" xfId="3"/>
    <xf numFmtId="0" fontId="6" fillId="8" borderId="3" xfId="0" applyFont="1" applyFill="1" applyBorder="1" applyAlignment="1" applyProtection="1">
      <alignment horizontal="left" vertical="top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</cellXfs>
  <cellStyles count="5">
    <cellStyle name="Hea" xfId="2" builtinId="26"/>
    <cellStyle name="Neutraalne 2" xfId="4" xr:uid="{C27A6F2C-038E-48B2-8F47-43289FED54D0}"/>
    <cellStyle name="Normaallaad" xfId="0" builtinId="0"/>
    <cellStyle name="Normaallaad 2" xfId="3" xr:uid="{9AF81A46-FD42-47D4-A7A2-A06AC1C9F871}"/>
    <cellStyle name="Protsent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ldusala&#252;lesed%20t&#246;&#246;grupid/CleanEST%20Finantsid/LIFE_IP_CleanEST_financial%20for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aldusala&#252;lesed%20t&#246;&#246;grupid/LIFE%20IP%20CleanEST/Kehtiv%20projektikirjeldus%20ja%20eelarve/LIFE_IP_CleanEST_financial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LIFE 2017 - Form FA"/>
      <sheetName val="LIFE 2017 - Form FB"/>
      <sheetName val="LIFE 2017 - Form FC"/>
      <sheetName val="LIFE 2017- Form F1"/>
      <sheetName val="LIFE 2017 - Form F2"/>
      <sheetName val="LIFE 2017 - Form F3"/>
      <sheetName val="LIFE 2017 - Form F4.a"/>
      <sheetName val="LIFE 2017- Form F4.b"/>
      <sheetName val="LIFE 2017 - Form F4.c"/>
      <sheetName val="LIFE 2017 - Form F5"/>
      <sheetName val="LIFE 2017 - Form F6"/>
      <sheetName val="LIFE 2017 - Form F7"/>
      <sheetName val="LIFE 2017 Form FP"/>
    </sheetNames>
    <sheetDataSet>
      <sheetData sheetId="0">
        <row r="21">
          <cell r="A21" t="str">
            <v>Proposal acronym: LIFE IP CleanEST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2">
          <cell r="E22">
            <v>0</v>
          </cell>
        </row>
      </sheetData>
      <sheetData sheetId="8"/>
      <sheetData sheetId="9">
        <row r="29">
          <cell r="E29">
            <v>0</v>
          </cell>
        </row>
      </sheetData>
      <sheetData sheetId="10">
        <row r="29">
          <cell r="G29">
            <v>0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LIFE 2017 - Form FA"/>
      <sheetName val="LIFE 2017 - Form FB"/>
      <sheetName val="LIFE 2017 - Form FC"/>
      <sheetName val="LIFE 2017- Form F1"/>
      <sheetName val="LIFE 2017 - Form F2"/>
      <sheetName val="LIFE 2017 - Form F3"/>
      <sheetName val="LIFE 2017 - Form F4.a"/>
      <sheetName val="LIFE 2017- Form F4.b"/>
      <sheetName val="LIFE 2017 - Form F4.c"/>
      <sheetName val="LIFE 2017 - Form F5"/>
      <sheetName val="LIFE 2017 - Form F6"/>
      <sheetName val="LIFE 2017 - Form F7"/>
      <sheetName val="LIFE 2017 Form FP"/>
      <sheetName val="Ühendatud eelarve vorm_Apr2020"/>
    </sheetNames>
    <sheetDataSet>
      <sheetData sheetId="0">
        <row r="21">
          <cell r="A21" t="str">
            <v>Proposal acronym: LIFE IP CleanEST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2E50-35EE-4187-ADA5-A948AEB48421}">
  <dimension ref="A1:E17"/>
  <sheetViews>
    <sheetView zoomScale="70" zoomScaleNormal="70" workbookViewId="0">
      <selection activeCell="B57" sqref="B57"/>
    </sheetView>
  </sheetViews>
  <sheetFormatPr defaultRowHeight="14.4" x14ac:dyDescent="0.3"/>
  <cols>
    <col min="1" max="1" width="44.44140625" customWidth="1"/>
    <col min="2" max="2" width="20.88671875" customWidth="1"/>
    <col min="3" max="3" width="16.109375" customWidth="1"/>
    <col min="4" max="4" width="16.33203125" customWidth="1"/>
    <col min="5" max="5" width="8.88671875" style="44"/>
  </cols>
  <sheetData>
    <row r="1" spans="1:4" ht="18" thickBot="1" x14ac:dyDescent="0.35">
      <c r="A1" s="43" t="s">
        <v>66</v>
      </c>
      <c r="B1" s="68" t="str">
        <f>'[1]Cover Page'!A21</f>
        <v>Proposal acronym: LIFE IP CleanEST</v>
      </c>
      <c r="C1" s="69"/>
      <c r="D1" s="69"/>
    </row>
    <row r="2" spans="1:4" ht="26.4" x14ac:dyDescent="0.3">
      <c r="A2" s="45" t="s">
        <v>67</v>
      </c>
      <c r="B2" s="46" t="s">
        <v>68</v>
      </c>
      <c r="C2" s="46" t="s">
        <v>69</v>
      </c>
      <c r="D2" s="47" t="s">
        <v>70</v>
      </c>
    </row>
    <row r="3" spans="1:4" x14ac:dyDescent="0.3">
      <c r="A3" s="48" t="s">
        <v>51</v>
      </c>
      <c r="B3" s="49"/>
      <c r="C3" s="50">
        <f>'Ühendatud eelarve al 01.01.2024'!F10</f>
        <v>103160</v>
      </c>
      <c r="D3" s="51">
        <f>C3/$C$14</f>
        <v>0.71626951063711608</v>
      </c>
    </row>
    <row r="4" spans="1:4" x14ac:dyDescent="0.3">
      <c r="A4" s="52" t="s">
        <v>71</v>
      </c>
      <c r="B4" s="49"/>
      <c r="C4" s="50">
        <f>'Ühendatud eelarve al 01.01.2024'!F20</f>
        <v>7434</v>
      </c>
      <c r="D4" s="51">
        <f>C4/$C$14</f>
        <v>5.1616397267122145E-2</v>
      </c>
    </row>
    <row r="5" spans="1:4" x14ac:dyDescent="0.3">
      <c r="A5" s="52" t="s">
        <v>72</v>
      </c>
      <c r="B5" s="49"/>
      <c r="C5" s="50"/>
      <c r="D5" s="51"/>
    </row>
    <row r="6" spans="1:4" x14ac:dyDescent="0.3">
      <c r="A6" s="70" t="s">
        <v>73</v>
      </c>
      <c r="B6" s="70"/>
      <c r="C6" s="70"/>
      <c r="D6" s="70"/>
    </row>
    <row r="7" spans="1:4" x14ac:dyDescent="0.3">
      <c r="A7" s="53" t="s">
        <v>74</v>
      </c>
      <c r="B7" s="54"/>
      <c r="C7" s="55"/>
      <c r="D7" s="51"/>
    </row>
    <row r="8" spans="1:4" x14ac:dyDescent="0.3">
      <c r="A8" s="53" t="s">
        <v>75</v>
      </c>
      <c r="B8" s="54"/>
      <c r="C8" s="55"/>
      <c r="D8" s="51"/>
    </row>
    <row r="9" spans="1:4" x14ac:dyDescent="0.3">
      <c r="A9" s="53" t="s">
        <v>76</v>
      </c>
      <c r="B9" s="49"/>
      <c r="C9" s="56"/>
      <c r="D9" s="51"/>
    </row>
    <row r="10" spans="1:4" x14ac:dyDescent="0.3">
      <c r="A10" s="57" t="s">
        <v>77</v>
      </c>
      <c r="B10" s="49"/>
      <c r="C10" s="56"/>
      <c r="D10" s="51"/>
    </row>
    <row r="11" spans="1:4" x14ac:dyDescent="0.3">
      <c r="A11" s="57" t="s">
        <v>78</v>
      </c>
      <c r="B11" s="49"/>
      <c r="C11" s="56">
        <f>'Ühendatud eelarve al 01.01.2024'!D31</f>
        <v>17799</v>
      </c>
      <c r="D11" s="51">
        <f>C11/$C$14</f>
        <v>0.12358356940509915</v>
      </c>
    </row>
    <row r="12" spans="1:4" x14ac:dyDescent="0.3">
      <c r="A12" s="57" t="s">
        <v>79</v>
      </c>
      <c r="B12" s="49"/>
      <c r="C12" s="56">
        <f>'Ühendatud eelarve al 01.01.2024'!D41</f>
        <v>7004</v>
      </c>
      <c r="D12" s="51">
        <f>C12/$C$14</f>
        <v>4.8630783758262512E-2</v>
      </c>
    </row>
    <row r="13" spans="1:4" x14ac:dyDescent="0.3">
      <c r="A13" s="58" t="s">
        <v>80</v>
      </c>
      <c r="B13" s="66">
        <f>C13/B14</f>
        <v>6.3716330494767243E-2</v>
      </c>
      <c r="C13" s="59">
        <v>8627</v>
      </c>
      <c r="D13" s="51">
        <f>C13/$C$14</f>
        <v>5.9899738932400158E-2</v>
      </c>
    </row>
    <row r="14" spans="1:4" ht="15.6" x14ac:dyDescent="0.3">
      <c r="A14" s="60" t="s">
        <v>48</v>
      </c>
      <c r="B14" s="65">
        <f>C3+C4+C11+C12</f>
        <v>135397</v>
      </c>
      <c r="C14" s="61">
        <f>B14+C13</f>
        <v>144024</v>
      </c>
      <c r="D14" s="62">
        <f>SUM(D3:D5,D7:D13)</f>
        <v>1</v>
      </c>
    </row>
    <row r="15" spans="1:4" x14ac:dyDescent="0.3">
      <c r="B15" s="63"/>
      <c r="C15" s="63"/>
    </row>
    <row r="17" spans="3:3" x14ac:dyDescent="0.3">
      <c r="C17" s="64"/>
    </row>
  </sheetData>
  <mergeCells count="2">
    <mergeCell ref="B1:D1"/>
    <mergeCell ref="A6:D6"/>
  </mergeCells>
  <conditionalFormatting sqref="E1:E1048576">
    <cfRule type="cellIs" dxfId="1" priority="1" operator="lessThanOrEqual">
      <formula>-20%</formula>
    </cfRule>
    <cfRule type="cellIs" dxfId="0" priority="2" operator="greaterThanOrEqual">
      <formula>20%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E949-B8AB-4B9A-9EEA-FFECFC60EEB9}">
  <sheetPr>
    <pageSetUpPr fitToPage="1"/>
  </sheetPr>
  <dimension ref="A1:S57"/>
  <sheetViews>
    <sheetView tabSelected="1" zoomScale="80" zoomScaleNormal="80" workbookViewId="0">
      <selection activeCell="I20" sqref="I20"/>
    </sheetView>
  </sheetViews>
  <sheetFormatPr defaultRowHeight="14.4" x14ac:dyDescent="0.3"/>
  <cols>
    <col min="1" max="1" width="11.109375" customWidth="1"/>
    <col min="2" max="2" width="38.33203125" customWidth="1"/>
    <col min="3" max="3" width="60.88671875" customWidth="1"/>
    <col min="4" max="4" width="14.109375" customWidth="1"/>
    <col min="5" max="5" width="12.109375" customWidth="1"/>
    <col min="6" max="6" width="15.5546875" style="6" customWidth="1"/>
  </cols>
  <sheetData>
    <row r="1" spans="1:19" ht="17.399999999999999" x14ac:dyDescent="0.3">
      <c r="A1" s="1" t="s">
        <v>0</v>
      </c>
      <c r="B1" s="2"/>
      <c r="C1" s="71" t="str">
        <f>'[2]Cover Page'!A21</f>
        <v>Proposal acronym: LIFE IP CleanEST</v>
      </c>
      <c r="D1" s="71"/>
      <c r="E1" s="71"/>
      <c r="F1" s="71"/>
    </row>
    <row r="2" spans="1:19" ht="17.399999999999999" customHeight="1" x14ac:dyDescent="0.3">
      <c r="A2" s="72" t="s">
        <v>1</v>
      </c>
      <c r="B2" s="73"/>
      <c r="C2" s="73"/>
      <c r="D2" s="73"/>
      <c r="E2" s="73"/>
      <c r="F2" s="73"/>
      <c r="I2" s="3" t="s">
        <v>2</v>
      </c>
      <c r="J2" s="4"/>
      <c r="K2" s="5"/>
      <c r="L2" s="4"/>
      <c r="M2" s="4"/>
      <c r="N2" s="4"/>
      <c r="O2" s="4"/>
      <c r="P2" s="4"/>
      <c r="Q2" s="4"/>
      <c r="R2" s="4"/>
    </row>
    <row r="3" spans="1:19" x14ac:dyDescent="0.3">
      <c r="I3" s="5" t="s">
        <v>3</v>
      </c>
      <c r="J3" s="4"/>
      <c r="K3" s="4"/>
      <c r="L3" s="4"/>
      <c r="M3" s="4"/>
      <c r="N3" s="4"/>
      <c r="O3" s="4"/>
      <c r="P3" s="4"/>
      <c r="Q3" s="4"/>
      <c r="R3" s="4"/>
    </row>
    <row r="4" spans="1:19" ht="15" customHeight="1" x14ac:dyDescent="0.3">
      <c r="A4" s="7"/>
      <c r="B4" s="74" t="s">
        <v>4</v>
      </c>
      <c r="C4" s="74"/>
      <c r="D4" s="8" t="s">
        <v>5</v>
      </c>
      <c r="E4" s="8" t="s">
        <v>6</v>
      </c>
      <c r="F4" s="9" t="s">
        <v>7</v>
      </c>
      <c r="I4" s="5"/>
      <c r="J4" s="4"/>
      <c r="K4" s="4"/>
      <c r="L4" s="4"/>
      <c r="M4" s="4"/>
      <c r="N4" s="4"/>
      <c r="O4" s="4"/>
      <c r="P4" s="4"/>
      <c r="Q4" s="4"/>
      <c r="R4" s="4"/>
    </row>
    <row r="5" spans="1:19" ht="27" x14ac:dyDescent="0.3">
      <c r="A5" s="10" t="s">
        <v>8</v>
      </c>
      <c r="B5" s="10" t="s">
        <v>9</v>
      </c>
      <c r="C5" s="11" t="s">
        <v>10</v>
      </c>
      <c r="D5" s="10" t="s">
        <v>11</v>
      </c>
      <c r="E5" s="10" t="s">
        <v>12</v>
      </c>
      <c r="F5" s="12" t="s">
        <v>13</v>
      </c>
      <c r="I5" s="5" t="s">
        <v>14</v>
      </c>
      <c r="J5" s="4"/>
      <c r="K5" s="4"/>
      <c r="L5" s="4"/>
      <c r="M5" s="4"/>
      <c r="N5" s="4"/>
      <c r="O5" s="4"/>
      <c r="P5" s="4"/>
      <c r="Q5" s="4"/>
      <c r="R5" s="4"/>
    </row>
    <row r="6" spans="1:19" x14ac:dyDescent="0.3">
      <c r="A6" s="75"/>
      <c r="B6" s="76"/>
      <c r="C6" s="76"/>
      <c r="D6" s="76"/>
      <c r="E6" s="76"/>
      <c r="F6" s="77"/>
    </row>
    <row r="7" spans="1:19" x14ac:dyDescent="0.3">
      <c r="A7" s="13" t="s">
        <v>15</v>
      </c>
      <c r="B7" s="14" t="s">
        <v>17</v>
      </c>
      <c r="C7" s="14" t="s">
        <v>59</v>
      </c>
      <c r="D7" s="15">
        <v>175</v>
      </c>
      <c r="E7" s="16">
        <f>F7/D7</f>
        <v>59.428571428571431</v>
      </c>
      <c r="F7" s="15">
        <v>10400</v>
      </c>
      <c r="Q7" s="38"/>
      <c r="R7" s="39"/>
      <c r="S7" s="38"/>
    </row>
    <row r="8" spans="1:19" x14ac:dyDescent="0.3">
      <c r="A8" s="13" t="s">
        <v>15</v>
      </c>
      <c r="B8" s="14" t="s">
        <v>17</v>
      </c>
      <c r="C8" s="14" t="s">
        <v>60</v>
      </c>
      <c r="D8" s="40">
        <v>175</v>
      </c>
      <c r="E8" s="16">
        <f>F8/D8</f>
        <v>509.76</v>
      </c>
      <c r="F8" s="15">
        <v>89208</v>
      </c>
      <c r="Q8" s="38"/>
      <c r="R8" s="39"/>
      <c r="S8" s="38"/>
    </row>
    <row r="9" spans="1:19" x14ac:dyDescent="0.3">
      <c r="A9" s="13" t="s">
        <v>15</v>
      </c>
      <c r="B9" s="14" t="s">
        <v>17</v>
      </c>
      <c r="C9" s="14" t="s">
        <v>61</v>
      </c>
      <c r="D9" s="40">
        <v>175</v>
      </c>
      <c r="E9" s="16">
        <f>F9/D9</f>
        <v>20.297142857142855</v>
      </c>
      <c r="F9" s="15">
        <v>3552</v>
      </c>
      <c r="Q9" s="38"/>
      <c r="R9" s="39"/>
      <c r="S9" s="38"/>
    </row>
    <row r="10" spans="1:19" x14ac:dyDescent="0.3">
      <c r="A10" s="17"/>
      <c r="B10" s="18"/>
      <c r="C10" s="19"/>
      <c r="D10" s="19"/>
      <c r="E10" s="19"/>
      <c r="F10" s="20">
        <f>SUM(F7:F9)</f>
        <v>103160</v>
      </c>
    </row>
    <row r="11" spans="1:19" x14ac:dyDescent="0.3">
      <c r="A11" s="21"/>
      <c r="B11" s="19"/>
      <c r="C11" s="22"/>
      <c r="D11" s="22"/>
      <c r="E11" s="22"/>
      <c r="F11" s="23"/>
    </row>
    <row r="12" spans="1:19" ht="17.399999999999999" x14ac:dyDescent="0.3">
      <c r="A12" s="1" t="s">
        <v>20</v>
      </c>
      <c r="B12" s="2"/>
      <c r="C12" s="78" t="s">
        <v>21</v>
      </c>
      <c r="D12" s="78"/>
      <c r="E12" s="78"/>
      <c r="F12" s="78"/>
    </row>
    <row r="13" spans="1:19" ht="17.399999999999999" customHeight="1" x14ac:dyDescent="0.3">
      <c r="A13" s="72" t="s">
        <v>22</v>
      </c>
      <c r="B13" s="73"/>
      <c r="C13" s="73"/>
      <c r="D13" s="73"/>
      <c r="E13" s="73"/>
      <c r="F13" s="73"/>
      <c r="I13" s="81" t="s">
        <v>23</v>
      </c>
      <c r="J13" s="81"/>
      <c r="K13" s="81"/>
      <c r="L13" s="81"/>
      <c r="M13" s="81"/>
    </row>
    <row r="14" spans="1:19" x14ac:dyDescent="0.3">
      <c r="C14" t="s">
        <v>24</v>
      </c>
      <c r="I14" s="81"/>
      <c r="J14" s="81"/>
      <c r="K14" s="81"/>
      <c r="L14" s="81"/>
      <c r="M14" s="81"/>
    </row>
    <row r="15" spans="1:19" x14ac:dyDescent="0.3">
      <c r="A15" s="74" t="s">
        <v>4</v>
      </c>
      <c r="B15" s="74"/>
      <c r="C15" s="74"/>
      <c r="D15" s="8" t="s">
        <v>5</v>
      </c>
      <c r="E15" s="8" t="s">
        <v>6</v>
      </c>
      <c r="F15" s="9" t="s">
        <v>25</v>
      </c>
      <c r="I15" s="81"/>
      <c r="J15" s="81"/>
      <c r="K15" s="81"/>
      <c r="L15" s="81"/>
      <c r="M15" s="81"/>
    </row>
    <row r="16" spans="1:19" ht="40.200000000000003" x14ac:dyDescent="0.3">
      <c r="A16" s="10" t="s">
        <v>8</v>
      </c>
      <c r="B16" s="10" t="s">
        <v>26</v>
      </c>
      <c r="C16" s="10" t="s">
        <v>27</v>
      </c>
      <c r="D16" s="10" t="s">
        <v>28</v>
      </c>
      <c r="E16" s="10" t="s">
        <v>29</v>
      </c>
      <c r="F16" s="12" t="s">
        <v>30</v>
      </c>
      <c r="I16" s="81"/>
      <c r="J16" s="81"/>
      <c r="K16" s="81"/>
      <c r="L16" s="81"/>
      <c r="M16" s="81"/>
    </row>
    <row r="17" spans="1:6" x14ac:dyDescent="0.3">
      <c r="A17" s="75"/>
      <c r="B17" s="76"/>
      <c r="C17" s="76"/>
      <c r="D17" s="76"/>
      <c r="E17" s="76"/>
      <c r="F17" s="77"/>
    </row>
    <row r="18" spans="1:6" ht="55.2" x14ac:dyDescent="0.3">
      <c r="A18" s="13" t="s">
        <v>15</v>
      </c>
      <c r="B18" s="24" t="s">
        <v>31</v>
      </c>
      <c r="C18" s="24" t="s">
        <v>32</v>
      </c>
      <c r="D18" s="25">
        <v>3534</v>
      </c>
      <c r="E18" s="26"/>
      <c r="F18" s="25">
        <f>D18</f>
        <v>3534</v>
      </c>
    </row>
    <row r="19" spans="1:6" ht="27.6" x14ac:dyDescent="0.3">
      <c r="A19" s="13" t="s">
        <v>15</v>
      </c>
      <c r="B19" s="24" t="s">
        <v>62</v>
      </c>
      <c r="C19" s="24" t="s">
        <v>82</v>
      </c>
      <c r="D19" s="25">
        <v>3900</v>
      </c>
      <c r="E19" s="26"/>
      <c r="F19" s="25">
        <f>D19+E19</f>
        <v>3900</v>
      </c>
    </row>
    <row r="20" spans="1:6" x14ac:dyDescent="0.3">
      <c r="A20" s="17"/>
      <c r="B20" s="27"/>
      <c r="C20" s="17"/>
      <c r="D20" s="17"/>
      <c r="E20" s="17"/>
      <c r="F20" s="28">
        <f>SUM(F18:F19)</f>
        <v>7434</v>
      </c>
    </row>
    <row r="21" spans="1:6" x14ac:dyDescent="0.3">
      <c r="A21" s="21"/>
      <c r="B21" s="29"/>
      <c r="C21" s="22"/>
      <c r="D21" s="22"/>
      <c r="F21"/>
    </row>
    <row r="22" spans="1:6" x14ac:dyDescent="0.3">
      <c r="A22" s="30"/>
      <c r="B22" s="30"/>
      <c r="C22" s="22"/>
      <c r="D22" s="31"/>
      <c r="F22"/>
    </row>
    <row r="23" spans="1:6" ht="17.399999999999999" x14ac:dyDescent="0.3">
      <c r="A23" s="32" t="s">
        <v>35</v>
      </c>
      <c r="B23" s="33"/>
      <c r="C23" s="82" t="s">
        <v>21</v>
      </c>
      <c r="D23" s="83"/>
      <c r="F23"/>
    </row>
    <row r="24" spans="1:6" ht="17.399999999999999" x14ac:dyDescent="0.3">
      <c r="A24" s="72" t="s">
        <v>36</v>
      </c>
      <c r="B24" s="73"/>
      <c r="C24" s="73"/>
      <c r="D24" s="73"/>
      <c r="F24"/>
    </row>
    <row r="25" spans="1:6" x14ac:dyDescent="0.3">
      <c r="F25"/>
    </row>
    <row r="26" spans="1:6" ht="27" x14ac:dyDescent="0.3">
      <c r="A26" s="10" t="s">
        <v>8</v>
      </c>
      <c r="B26" s="10" t="s">
        <v>33</v>
      </c>
      <c r="C26" s="10" t="s">
        <v>34</v>
      </c>
      <c r="D26" s="10" t="s">
        <v>37</v>
      </c>
      <c r="F26"/>
    </row>
    <row r="27" spans="1:6" x14ac:dyDescent="0.3">
      <c r="A27" s="84"/>
      <c r="B27" s="85"/>
      <c r="C27" s="85"/>
      <c r="D27" s="85"/>
      <c r="F27"/>
    </row>
    <row r="28" spans="1:6" ht="27.6" x14ac:dyDescent="0.3">
      <c r="A28" s="13" t="s">
        <v>15</v>
      </c>
      <c r="B28" s="14" t="s">
        <v>38</v>
      </c>
      <c r="C28" s="24" t="s">
        <v>63</v>
      </c>
      <c r="D28" s="36">
        <v>7000</v>
      </c>
      <c r="F28"/>
    </row>
    <row r="29" spans="1:6" x14ac:dyDescent="0.3">
      <c r="A29" s="13" t="s">
        <v>15</v>
      </c>
      <c r="B29" s="14" t="s">
        <v>39</v>
      </c>
      <c r="C29" s="24" t="s">
        <v>40</v>
      </c>
      <c r="D29" s="36">
        <v>2799</v>
      </c>
      <c r="F29"/>
    </row>
    <row r="30" spans="1:6" x14ac:dyDescent="0.3">
      <c r="A30" s="41" t="s">
        <v>15</v>
      </c>
      <c r="B30" s="14" t="s">
        <v>64</v>
      </c>
      <c r="C30" s="14" t="s">
        <v>65</v>
      </c>
      <c r="D30" s="36">
        <v>8000</v>
      </c>
      <c r="F30"/>
    </row>
    <row r="31" spans="1:6" x14ac:dyDescent="0.3">
      <c r="D31" s="42">
        <f>D28+D29+D30</f>
        <v>17799</v>
      </c>
      <c r="F31"/>
    </row>
    <row r="32" spans="1:6" x14ac:dyDescent="0.3">
      <c r="A32" s="21"/>
      <c r="B32" s="19"/>
      <c r="C32" s="22"/>
      <c r="D32" s="31"/>
      <c r="E32" s="34"/>
      <c r="F32"/>
    </row>
    <row r="33" spans="1:6" ht="17.399999999999999" x14ac:dyDescent="0.3">
      <c r="A33" s="1" t="s">
        <v>41</v>
      </c>
      <c r="B33" s="2"/>
      <c r="C33" s="82" t="s">
        <v>21</v>
      </c>
      <c r="D33" s="83"/>
      <c r="E33" s="34"/>
      <c r="F33"/>
    </row>
    <row r="34" spans="1:6" ht="17.399999999999999" x14ac:dyDescent="0.3">
      <c r="A34" s="72" t="s">
        <v>42</v>
      </c>
      <c r="B34" s="73"/>
      <c r="C34" s="73"/>
      <c r="D34" s="73"/>
      <c r="F34"/>
    </row>
    <row r="35" spans="1:6" x14ac:dyDescent="0.3">
      <c r="F35"/>
    </row>
    <row r="36" spans="1:6" ht="27" x14ac:dyDescent="0.3">
      <c r="A36" s="10" t="s">
        <v>8</v>
      </c>
      <c r="B36" s="10" t="s">
        <v>33</v>
      </c>
      <c r="C36" s="10" t="s">
        <v>34</v>
      </c>
      <c r="D36" s="10" t="s">
        <v>37</v>
      </c>
      <c r="E36" t="s">
        <v>43</v>
      </c>
      <c r="F36"/>
    </row>
    <row r="37" spans="1:6" x14ac:dyDescent="0.3">
      <c r="A37" s="79"/>
      <c r="B37" s="80"/>
      <c r="C37" s="80"/>
      <c r="D37" s="80"/>
      <c r="F37"/>
    </row>
    <row r="38" spans="1:6" x14ac:dyDescent="0.3">
      <c r="A38" s="13" t="s">
        <v>15</v>
      </c>
      <c r="B38" s="14" t="s">
        <v>39</v>
      </c>
      <c r="C38" s="24" t="s">
        <v>44</v>
      </c>
      <c r="D38" s="25">
        <v>160</v>
      </c>
      <c r="F38"/>
    </row>
    <row r="39" spans="1:6" x14ac:dyDescent="0.3">
      <c r="A39" s="13" t="s">
        <v>15</v>
      </c>
      <c r="B39" s="14" t="s">
        <v>39</v>
      </c>
      <c r="C39" s="35" t="s">
        <v>45</v>
      </c>
      <c r="D39" s="25">
        <v>2944</v>
      </c>
      <c r="F39"/>
    </row>
    <row r="40" spans="1:6" ht="41.4" x14ac:dyDescent="0.3">
      <c r="A40" s="13" t="s">
        <v>15</v>
      </c>
      <c r="B40" s="14" t="s">
        <v>39</v>
      </c>
      <c r="C40" s="35" t="s">
        <v>81</v>
      </c>
      <c r="D40" s="25">
        <v>3900</v>
      </c>
      <c r="F40"/>
    </row>
    <row r="41" spans="1:6" x14ac:dyDescent="0.3">
      <c r="D41" s="42">
        <f>SUM(D38:D40)</f>
        <v>7004</v>
      </c>
      <c r="F41"/>
    </row>
    <row r="42" spans="1:6" x14ac:dyDescent="0.3">
      <c r="F42"/>
    </row>
    <row r="43" spans="1:6" x14ac:dyDescent="0.3">
      <c r="C43" s="36" t="s">
        <v>46</v>
      </c>
      <c r="D43" s="25">
        <f>F10+F20++D31+D41</f>
        <v>135397</v>
      </c>
      <c r="F43"/>
    </row>
    <row r="44" spans="1:6" x14ac:dyDescent="0.3">
      <c r="C44" s="36" t="s">
        <v>47</v>
      </c>
      <c r="D44" s="25">
        <f>D45-D43</f>
        <v>8627</v>
      </c>
      <c r="E44" s="67"/>
      <c r="F44"/>
    </row>
    <row r="45" spans="1:6" x14ac:dyDescent="0.3">
      <c r="C45" s="36" t="s">
        <v>48</v>
      </c>
      <c r="D45" s="25">
        <v>144024</v>
      </c>
      <c r="F45"/>
    </row>
    <row r="46" spans="1:6" x14ac:dyDescent="0.3">
      <c r="F46"/>
    </row>
    <row r="47" spans="1:6" x14ac:dyDescent="0.3">
      <c r="A47" s="37" t="s">
        <v>49</v>
      </c>
      <c r="B47" s="37"/>
      <c r="C47" s="37"/>
      <c r="F47"/>
    </row>
    <row r="48" spans="1:6" x14ac:dyDescent="0.3">
      <c r="A48" s="37"/>
      <c r="B48" s="37"/>
      <c r="C48" s="37"/>
      <c r="F48"/>
    </row>
    <row r="49" spans="1:6" x14ac:dyDescent="0.3">
      <c r="A49" s="37" t="s">
        <v>50</v>
      </c>
      <c r="B49" s="37" t="s">
        <v>51</v>
      </c>
      <c r="C49" s="37" t="s">
        <v>43</v>
      </c>
      <c r="D49" t="s">
        <v>43</v>
      </c>
      <c r="F49"/>
    </row>
    <row r="50" spans="1:6" x14ac:dyDescent="0.3">
      <c r="A50" s="37" t="s">
        <v>5</v>
      </c>
      <c r="B50" s="37" t="s">
        <v>52</v>
      </c>
      <c r="C50" s="37"/>
      <c r="F50"/>
    </row>
    <row r="51" spans="1:6" x14ac:dyDescent="0.3">
      <c r="A51" s="37" t="s">
        <v>18</v>
      </c>
      <c r="B51" s="37" t="s">
        <v>53</v>
      </c>
      <c r="C51" s="37"/>
      <c r="F51"/>
    </row>
    <row r="52" spans="1:6" x14ac:dyDescent="0.3">
      <c r="A52" s="37" t="s">
        <v>19</v>
      </c>
      <c r="B52" s="37" t="s">
        <v>54</v>
      </c>
      <c r="C52" s="37"/>
      <c r="F52"/>
    </row>
    <row r="53" spans="1:6" x14ac:dyDescent="0.3">
      <c r="A53" s="37" t="s">
        <v>55</v>
      </c>
      <c r="B53" s="37" t="s">
        <v>56</v>
      </c>
      <c r="C53" s="37"/>
      <c r="E53" s="34"/>
    </row>
    <row r="54" spans="1:6" x14ac:dyDescent="0.3">
      <c r="A54" s="37" t="s">
        <v>16</v>
      </c>
      <c r="B54" s="37" t="s">
        <v>57</v>
      </c>
      <c r="C54" s="37"/>
      <c r="E54" s="34"/>
    </row>
    <row r="55" spans="1:6" x14ac:dyDescent="0.3">
      <c r="A55" s="37"/>
      <c r="B55" s="37" t="s">
        <v>58</v>
      </c>
      <c r="C55" s="37"/>
    </row>
    <row r="56" spans="1:6" x14ac:dyDescent="0.3">
      <c r="A56" s="37"/>
      <c r="B56" s="37" t="s">
        <v>48</v>
      </c>
      <c r="C56" s="37"/>
    </row>
    <row r="57" spans="1:6" x14ac:dyDescent="0.3">
      <c r="E57" t="s">
        <v>43</v>
      </c>
    </row>
  </sheetData>
  <mergeCells count="15">
    <mergeCell ref="A37:D37"/>
    <mergeCell ref="I13:M16"/>
    <mergeCell ref="A15:C15"/>
    <mergeCell ref="A17:F17"/>
    <mergeCell ref="A13:F13"/>
    <mergeCell ref="C23:D23"/>
    <mergeCell ref="A24:D24"/>
    <mergeCell ref="A27:D27"/>
    <mergeCell ref="C33:D33"/>
    <mergeCell ref="A34:D34"/>
    <mergeCell ref="C1:F1"/>
    <mergeCell ref="A2:F2"/>
    <mergeCell ref="B4:C4"/>
    <mergeCell ref="A6:F6"/>
    <mergeCell ref="C12:F1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ignoredErrors>
    <ignoredError sqref="E7:E8 F18:F19 F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162008A3F25C44AF4D6C58A2156C0E" ma:contentTypeVersion="15" ma:contentTypeDescription="Loo uus dokument" ma:contentTypeScope="" ma:versionID="961ba2b42bd35ac4203303fd50472040">
  <xsd:schema xmlns:xsd="http://www.w3.org/2001/XMLSchema" xmlns:xs="http://www.w3.org/2001/XMLSchema" xmlns:p="http://schemas.microsoft.com/office/2006/metadata/properties" xmlns:ns2="e1550805-d384-45f1-8aac-5fcd869e929d" xmlns:ns3="cf49515c-1ec1-4d43-b2b6-72147910d7b4" targetNamespace="http://schemas.microsoft.com/office/2006/metadata/properties" ma:root="true" ma:fieldsID="e604567f749aa9ce0f1e04dd89cc1aa7" ns2:_="" ns3:_="">
    <xsd:import namespace="e1550805-d384-45f1-8aac-5fcd869e929d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50805-d384-45f1-8aac-5fcd869e9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D01DF-8550-4E0C-A8EE-E23E73FCE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50805-d384-45f1-8aac-5fcd869e929d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56940-1BE9-4AB0-9296-6A6EEB03A3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RMK koond</vt:lpstr>
      <vt:lpstr>Ühendatud eelarve al 01.01.2024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Ring</dc:creator>
  <cp:lastModifiedBy>Mihkel Järveoja</cp:lastModifiedBy>
  <dcterms:created xsi:type="dcterms:W3CDTF">2024-01-30T08:44:44Z</dcterms:created>
  <dcterms:modified xsi:type="dcterms:W3CDTF">2024-05-22T13:02:56Z</dcterms:modified>
</cp:coreProperties>
</file>